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cilei\Desktop\PSC Accord\MNT\"/>
    </mc:Choice>
  </mc:AlternateContent>
  <bookViews>
    <workbookView xWindow="28680" yWindow="-120" windowWidth="29040" windowHeight="15840"/>
  </bookViews>
  <sheets>
    <sheet name="CDG27. Calculatrice cotisations" sheetId="1" r:id="rId1"/>
    <sheet name="Feuil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" l="1"/>
  <c r="C18" i="2"/>
  <c r="C17" i="2"/>
  <c r="C16" i="2"/>
  <c r="C15" i="2"/>
  <c r="C14" i="2"/>
  <c r="C13" i="2"/>
  <c r="A7" i="2"/>
  <c r="A5" i="2"/>
  <c r="A3" i="2"/>
  <c r="A1" i="2"/>
  <c r="E14" i="1"/>
  <c r="E15" i="1"/>
  <c r="E16" i="1"/>
  <c r="E17" i="1"/>
  <c r="E18" i="1"/>
  <c r="E19" i="1"/>
  <c r="E13" i="1"/>
  <c r="C20" i="2" l="1"/>
  <c r="F20" i="1" s="1"/>
</calcChain>
</file>

<file path=xl/sharedStrings.xml><?xml version="1.0" encoding="utf-8"?>
<sst xmlns="http://schemas.openxmlformats.org/spreadsheetml/2006/main" count="39" uniqueCount="29">
  <si>
    <t>Perte de retraite</t>
  </si>
  <si>
    <t>1 PMSS par année d’inva entre la reconnaissance et 62 ans</t>
  </si>
  <si>
    <t>Décès – PTIA</t>
  </si>
  <si>
    <t>100 % TI + NBI + RI annuels</t>
  </si>
  <si>
    <t>Incapacité de travail</t>
  </si>
  <si>
    <t>IJ 90% du TIN &amp; de la NBI + 40 % du RIN</t>
  </si>
  <si>
    <t>IJ 90% du TIN &amp; de la NBI + 90 % du RIN</t>
  </si>
  <si>
    <t>IJ 95% du TIN &amp; de la NBI + 45 % du RIN</t>
  </si>
  <si>
    <t>IJ 95% du TIN &amp; de la NBI + 95 % du RIN</t>
  </si>
  <si>
    <t>Invalidité</t>
  </si>
  <si>
    <t>Rente 90 % de TIN + NBI + RIN</t>
  </si>
  <si>
    <t>Eléments de salaire</t>
  </si>
  <si>
    <t>TIB Traitement de base brut</t>
  </si>
  <si>
    <t xml:space="preserve">NBI Nouvelle bonification indiciaire brute </t>
  </si>
  <si>
    <t>RI Régime indemnitaire brut</t>
  </si>
  <si>
    <t>Taux de cotisation 2023</t>
  </si>
  <si>
    <t>Couvertures</t>
  </si>
  <si>
    <t>Garanties</t>
  </si>
  <si>
    <t>Nature</t>
  </si>
  <si>
    <t>Cotisation mensuelle</t>
  </si>
  <si>
    <r>
      <t xml:space="preserve">Garantie de base
</t>
    </r>
    <r>
      <rPr>
        <sz val="8"/>
        <color theme="0"/>
        <rFont val="Calibri"/>
        <family val="2"/>
        <scheme val="minor"/>
      </rPr>
      <t>(en choisir une des 4)</t>
    </r>
  </si>
  <si>
    <r>
      <t xml:space="preserve">Options individuelles
</t>
    </r>
    <r>
      <rPr>
        <sz val="8"/>
        <color rgb="FFFFFFFF"/>
        <rFont val="Calibri"/>
        <family val="2"/>
        <scheme val="minor"/>
      </rPr>
      <t>(ajout possible de 0 à 3 options)</t>
    </r>
  </si>
  <si>
    <t>e13</t>
  </si>
  <si>
    <t>e14</t>
  </si>
  <si>
    <t>e15</t>
  </si>
  <si>
    <t>e16</t>
  </si>
  <si>
    <t>Non</t>
  </si>
  <si>
    <t>Votre choix</t>
  </si>
  <si>
    <t>Cotisation totale (avant déduction de la participation financière de la collectivité)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</si>
</sst>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A726AA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3" borderId="3" xfId="0" applyFont="1" applyFill="1" applyBorder="1" applyAlignment="1">
      <alignment vertical="center"/>
    </xf>
    <xf numFmtId="10" fontId="2" fillId="3" borderId="3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10" fontId="2" fillId="3" borderId="1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vertical="center"/>
    </xf>
    <xf numFmtId="10" fontId="2" fillId="3" borderId="8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vertical="center"/>
    </xf>
    <xf numFmtId="10" fontId="3" fillId="4" borderId="3" xfId="0" applyNumberFormat="1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vertical="center"/>
    </xf>
    <xf numFmtId="10" fontId="3" fillId="4" borderId="1" xfId="0" applyNumberFormat="1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vertical="center"/>
    </xf>
    <xf numFmtId="10" fontId="3" fillId="4" borderId="8" xfId="0" applyNumberFormat="1" applyFont="1" applyFill="1" applyBorder="1" applyAlignment="1">
      <alignment horizontal="center" vertical="center"/>
    </xf>
    <xf numFmtId="164" fontId="3" fillId="4" borderId="9" xfId="0" applyNumberFormat="1" applyFont="1" applyFill="1" applyBorder="1" applyAlignment="1">
      <alignment horizontal="center"/>
    </xf>
    <xf numFmtId="0" fontId="0" fillId="0" borderId="0" xfId="0" quotePrefix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5" borderId="17" xfId="0" applyFill="1" applyBorder="1" applyAlignment="1">
      <alignment horizontal="center"/>
    </xf>
    <xf numFmtId="164" fontId="0" fillId="5" borderId="17" xfId="0" applyNumberFormat="1" applyFill="1" applyBorder="1" applyAlignment="1">
      <alignment horizontal="center"/>
    </xf>
    <xf numFmtId="164" fontId="2" fillId="3" borderId="14" xfId="0" applyNumberFormat="1" applyFont="1" applyFill="1" applyBorder="1" applyAlignment="1" applyProtection="1">
      <alignment horizontal="center"/>
      <protection locked="0"/>
    </xf>
    <xf numFmtId="164" fontId="2" fillId="3" borderId="15" xfId="0" applyNumberFormat="1" applyFont="1" applyFill="1" applyBorder="1" applyAlignment="1" applyProtection="1">
      <alignment horizontal="center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164" fontId="3" fillId="4" borderId="14" xfId="0" applyNumberFormat="1" applyFont="1" applyFill="1" applyBorder="1" applyAlignment="1" applyProtection="1">
      <alignment horizontal="center"/>
      <protection locked="0"/>
    </xf>
    <xf numFmtId="164" fontId="3" fillId="4" borderId="15" xfId="0" applyNumberFormat="1" applyFont="1" applyFill="1" applyBorder="1" applyAlignment="1" applyProtection="1">
      <alignment horizontal="center"/>
      <protection locked="0"/>
    </xf>
    <xf numFmtId="164" fontId="3" fillId="4" borderId="16" xfId="0" applyNumberFormat="1" applyFont="1" applyFill="1" applyBorder="1" applyAlignment="1" applyProtection="1">
      <alignment horizontal="center"/>
      <protection locked="0"/>
    </xf>
    <xf numFmtId="0" fontId="0" fillId="5" borderId="18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0" fillId="0" borderId="13" xfId="0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030A0"/>
      <color rgb="FFA726AA"/>
      <color rgb="FFFFFF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328612</xdr:colOff>
      <xdr:row>0</xdr:row>
      <xdr:rowOff>95251</xdr:rowOff>
    </xdr:from>
    <xdr:to>
      <xdr:col>5</xdr:col>
      <xdr:colOff>542924</xdr:colOff>
      <xdr:row>7</xdr:row>
      <xdr:rowOff>161929</xdr:rowOff>
    </xdr:to>
    <xdr:sp macro="" textlink="">
      <xdr:nvSpPr>
        <xdr:cNvPr id="3" name="Bulle narrative : ronde 2">
          <a:extLst>
            <a:ext uri="{FF2B5EF4-FFF2-40B4-BE49-F238E27FC236}">
              <a16:creationId xmlns:a16="http://schemas.microsoft.com/office/drawing/2014/main" id="{B4E7ABB6-F58C-4FAC-A6CF-31903FF8D117}"/>
            </a:ext>
          </a:extLst>
        </xdr:cNvPr>
        <xdr:cNvSpPr/>
      </xdr:nvSpPr>
      <xdr:spPr>
        <a:xfrm rot="5400000">
          <a:off x="7250904" y="-692941"/>
          <a:ext cx="1419228" cy="2995612"/>
        </a:xfrm>
        <a:prstGeom prst="wedgeEllipseCallout">
          <a:avLst/>
        </a:prstGeom>
        <a:solidFill>
          <a:srgbClr val="0099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fr-FR" sz="1400"/>
            <a:t>1.</a:t>
          </a:r>
          <a:r>
            <a:rPr lang="fr-FR" sz="1400" baseline="0"/>
            <a:t> </a:t>
          </a:r>
          <a:r>
            <a:rPr lang="fr-FR" sz="1400"/>
            <a:t>Indiquez</a:t>
          </a:r>
          <a:r>
            <a:rPr lang="fr-FR" sz="1400" baseline="0"/>
            <a:t> les éléments de votre rémunération pour simuler les cotisations 2024</a:t>
          </a:r>
          <a:endParaRPr lang="fr-FR" sz="1400"/>
        </a:p>
      </xdr:txBody>
    </xdr:sp>
    <xdr:clientData/>
  </xdr:twoCellAnchor>
  <xdr:twoCellAnchor>
    <xdr:from>
      <xdr:col>4</xdr:col>
      <xdr:colOff>742950</xdr:colOff>
      <xdr:row>6</xdr:row>
      <xdr:rowOff>114300</xdr:rowOff>
    </xdr:from>
    <xdr:to>
      <xdr:col>4</xdr:col>
      <xdr:colOff>1057275</xdr:colOff>
      <xdr:row>10</xdr:row>
      <xdr:rowOff>190500</xdr:rowOff>
    </xdr:to>
    <xdr:sp macro="" textlink="">
      <xdr:nvSpPr>
        <xdr:cNvPr id="4" name="Flèche : bas 3">
          <a:extLst>
            <a:ext uri="{FF2B5EF4-FFF2-40B4-BE49-F238E27FC236}">
              <a16:creationId xmlns:a16="http://schemas.microsoft.com/office/drawing/2014/main" id="{6C31F03B-4735-47DA-93AE-D4DF137DCB72}"/>
            </a:ext>
          </a:extLst>
        </xdr:cNvPr>
        <xdr:cNvSpPr/>
      </xdr:nvSpPr>
      <xdr:spPr>
        <a:xfrm>
          <a:off x="8324850" y="1276350"/>
          <a:ext cx="314325" cy="457200"/>
        </a:xfrm>
        <a:prstGeom prst="downArrow">
          <a:avLst/>
        </a:prstGeom>
        <a:solidFill>
          <a:srgbClr val="0099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009900"/>
            </a:solidFill>
          </a:endParaRPr>
        </a:p>
      </xdr:txBody>
    </xdr:sp>
    <xdr:clientData/>
  </xdr:twoCellAnchor>
  <xdr:twoCellAnchor>
    <xdr:from>
      <xdr:col>5</xdr:col>
      <xdr:colOff>1338262</xdr:colOff>
      <xdr:row>2</xdr:row>
      <xdr:rowOff>66676</xdr:rowOff>
    </xdr:from>
    <xdr:to>
      <xdr:col>9</xdr:col>
      <xdr:colOff>104774</xdr:colOff>
      <xdr:row>9</xdr:row>
      <xdr:rowOff>142879</xdr:rowOff>
    </xdr:to>
    <xdr:sp macro="" textlink="">
      <xdr:nvSpPr>
        <xdr:cNvPr id="2" name="Bulle narrative : ronde 1">
          <a:extLst>
            <a:ext uri="{FF2B5EF4-FFF2-40B4-BE49-F238E27FC236}">
              <a16:creationId xmlns:a16="http://schemas.microsoft.com/office/drawing/2014/main" id="{203F16F1-227A-4E9C-898B-126050FDBAD2}"/>
            </a:ext>
          </a:extLst>
        </xdr:cNvPr>
        <xdr:cNvSpPr/>
      </xdr:nvSpPr>
      <xdr:spPr>
        <a:xfrm rot="5400000">
          <a:off x="11041854" y="-330991"/>
          <a:ext cx="1419228" cy="2995612"/>
        </a:xfrm>
        <a:prstGeom prst="wedgeEllipseCallout">
          <a:avLst>
            <a:gd name="adj1" fmla="val 67757"/>
            <a:gd name="adj2" fmla="val 57731"/>
          </a:avLst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fr-FR" sz="1200"/>
            <a:t>2.</a:t>
          </a:r>
          <a:r>
            <a:rPr lang="fr-FR" sz="1200" baseline="0"/>
            <a:t> </a:t>
          </a:r>
          <a:r>
            <a:rPr lang="fr-FR" sz="1200"/>
            <a:t>Pour estimer votre cotisation, indiquez</a:t>
          </a:r>
          <a:r>
            <a:rPr lang="fr-FR" sz="1200" baseline="0"/>
            <a:t> vos choix :  </a:t>
          </a:r>
        </a:p>
        <a:p>
          <a:pPr algn="ctr"/>
          <a:r>
            <a:rPr lang="fr-FR" sz="1200" baseline="0"/>
            <a:t>- Une garantie de base </a:t>
          </a:r>
        </a:p>
        <a:p>
          <a:pPr algn="ctr"/>
          <a:r>
            <a:rPr lang="fr-FR" sz="1200" baseline="0"/>
            <a:t>- De 0 à 3 options</a:t>
          </a:r>
          <a:endParaRPr lang="fr-FR" sz="12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I13" sqref="I13"/>
    </sheetView>
  </sheetViews>
  <sheetFormatPr baseColWidth="10" defaultRowHeight="15" x14ac:dyDescent="0.25"/>
  <cols>
    <col min="1" max="1" width="20.140625" bestFit="1" customWidth="1"/>
    <col min="2" max="2" width="18.85546875" bestFit="1" customWidth="1"/>
    <col min="3" max="3" width="53" bestFit="1" customWidth="1"/>
    <col min="4" max="4" width="21.7109375" style="21" bestFit="1" customWidth="1"/>
    <col min="5" max="5" width="20" style="21" bestFit="1" customWidth="1"/>
    <col min="6" max="6" width="29.140625" customWidth="1"/>
  </cols>
  <sheetData>
    <row r="1" spans="1:6" ht="15.75" thickBot="1" x14ac:dyDescent="0.3"/>
    <row r="2" spans="1:6" x14ac:dyDescent="0.25">
      <c r="A2" s="46" t="s">
        <v>11</v>
      </c>
      <c r="B2" s="47"/>
      <c r="C2" s="48"/>
    </row>
    <row r="3" spans="1:6" x14ac:dyDescent="0.25">
      <c r="A3" s="49" t="s">
        <v>12</v>
      </c>
      <c r="B3" s="50"/>
      <c r="C3" s="37">
        <v>1000</v>
      </c>
    </row>
    <row r="4" spans="1:6" x14ac:dyDescent="0.25">
      <c r="A4" s="49" t="s">
        <v>13</v>
      </c>
      <c r="B4" s="50"/>
      <c r="C4" s="37"/>
    </row>
    <row r="5" spans="1:6" ht="15.75" thickBot="1" x14ac:dyDescent="0.3">
      <c r="A5" s="51" t="s">
        <v>14</v>
      </c>
      <c r="B5" s="52"/>
      <c r="C5" s="38"/>
    </row>
    <row r="11" spans="1:6" ht="15.75" thickBot="1" x14ac:dyDescent="0.3"/>
    <row r="12" spans="1:6" ht="15.75" thickBot="1" x14ac:dyDescent="0.3">
      <c r="A12" s="22" t="s">
        <v>18</v>
      </c>
      <c r="B12" s="23" t="s">
        <v>17</v>
      </c>
      <c r="C12" s="23" t="s">
        <v>16</v>
      </c>
      <c r="D12" s="24" t="s">
        <v>15</v>
      </c>
      <c r="E12" s="25" t="s">
        <v>19</v>
      </c>
      <c r="F12" s="26" t="s">
        <v>27</v>
      </c>
    </row>
    <row r="13" spans="1:6" x14ac:dyDescent="0.25">
      <c r="A13" s="53" t="s">
        <v>20</v>
      </c>
      <c r="B13" s="42" t="s">
        <v>4</v>
      </c>
      <c r="C13" s="1" t="s">
        <v>5</v>
      </c>
      <c r="D13" s="2">
        <v>9.4000000000000004E-3</v>
      </c>
      <c r="E13" s="28">
        <f>SUM($C$3:$C$5)*D13</f>
        <v>9.4</v>
      </c>
      <c r="F13" s="34"/>
    </row>
    <row r="14" spans="1:6" x14ac:dyDescent="0.25">
      <c r="A14" s="54"/>
      <c r="B14" s="43"/>
      <c r="C14" s="4" t="s">
        <v>6</v>
      </c>
      <c r="D14" s="5">
        <v>1.38E-2</v>
      </c>
      <c r="E14" s="29">
        <f t="shared" ref="E14:E19" si="0">SUM($C$3:$C$5)*D14</f>
        <v>13.799999999999999</v>
      </c>
      <c r="F14" s="35"/>
    </row>
    <row r="15" spans="1:6" x14ac:dyDescent="0.25">
      <c r="A15" s="54"/>
      <c r="B15" s="43"/>
      <c r="C15" s="4" t="s">
        <v>7</v>
      </c>
      <c r="D15" s="5">
        <v>1.01E-2</v>
      </c>
      <c r="E15" s="29">
        <f t="shared" si="0"/>
        <v>10.1</v>
      </c>
      <c r="F15" s="35"/>
    </row>
    <row r="16" spans="1:6" ht="15.75" thickBot="1" x14ac:dyDescent="0.3">
      <c r="A16" s="55"/>
      <c r="B16" s="44"/>
      <c r="C16" s="7" t="s">
        <v>8</v>
      </c>
      <c r="D16" s="8">
        <v>1.4800000000000001E-2</v>
      </c>
      <c r="E16" s="30">
        <f t="shared" si="0"/>
        <v>14.8</v>
      </c>
      <c r="F16" s="35"/>
    </row>
    <row r="17" spans="1:6" x14ac:dyDescent="0.25">
      <c r="A17" s="39" t="s">
        <v>21</v>
      </c>
      <c r="B17" s="10" t="s">
        <v>9</v>
      </c>
      <c r="C17" s="10" t="s">
        <v>10</v>
      </c>
      <c r="D17" s="11">
        <v>9.7999999999999997E-3</v>
      </c>
      <c r="E17" s="31">
        <f t="shared" si="0"/>
        <v>9.7999999999999989</v>
      </c>
      <c r="F17" s="35"/>
    </row>
    <row r="18" spans="1:6" x14ac:dyDescent="0.25">
      <c r="A18" s="40"/>
      <c r="B18" s="13" t="s">
        <v>0</v>
      </c>
      <c r="C18" s="13" t="s">
        <v>1</v>
      </c>
      <c r="D18" s="14">
        <v>1.6299999999999999E-2</v>
      </c>
      <c r="E18" s="32">
        <f t="shared" si="0"/>
        <v>16.299999999999997</v>
      </c>
      <c r="F18" s="35"/>
    </row>
    <row r="19" spans="1:6" ht="15.75" thickBot="1" x14ac:dyDescent="0.3">
      <c r="A19" s="41"/>
      <c r="B19" s="16" t="s">
        <v>2</v>
      </c>
      <c r="C19" s="16" t="s">
        <v>3</v>
      </c>
      <c r="D19" s="17">
        <v>2.3999999999999998E-3</v>
      </c>
      <c r="E19" s="33">
        <f t="shared" si="0"/>
        <v>2.4</v>
      </c>
      <c r="F19" s="36"/>
    </row>
    <row r="20" spans="1:6" ht="15.75" thickBot="1" x14ac:dyDescent="0.3">
      <c r="A20" s="45" t="s">
        <v>28</v>
      </c>
      <c r="B20" s="45"/>
      <c r="C20" s="45"/>
      <c r="D20" s="45"/>
      <c r="E20" s="45"/>
      <c r="F20" s="27" t="str">
        <f>IF(AND(F13&lt;&gt;"Oui",F14&lt;&gt;"Oui",F15&lt;&gt;"Oui",F16&lt;&gt;"Oui"),"",Feuil1!C20)</f>
        <v/>
      </c>
    </row>
    <row r="39" ht="45" customHeight="1" x14ac:dyDescent="0.25"/>
  </sheetData>
  <sheetProtection sheet="1" objects="1" scenarios="1"/>
  <mergeCells count="8">
    <mergeCell ref="A17:A19"/>
    <mergeCell ref="B13:B16"/>
    <mergeCell ref="A20:E20"/>
    <mergeCell ref="A2:C2"/>
    <mergeCell ref="A3:B3"/>
    <mergeCell ref="A4:B4"/>
    <mergeCell ref="A5:B5"/>
    <mergeCell ref="A13:A16"/>
  </mergeCells>
  <dataValidations count="1">
    <dataValidation type="list" allowBlank="1" showInputMessage="1" showErrorMessage="1" sqref="F17:F19">
      <formula1>"Oui,Non"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Feuil1!$A$1:$A$2</xm:f>
          </x14:formula1>
          <xm:sqref>F13</xm:sqref>
        </x14:dataValidation>
        <x14:dataValidation type="list" allowBlank="1" showInputMessage="1" showErrorMessage="1">
          <x14:formula1>
            <xm:f>Feuil1!$A$3:$A$4</xm:f>
          </x14:formula1>
          <xm:sqref>F14</xm:sqref>
        </x14:dataValidation>
        <x14:dataValidation type="list" allowBlank="1" showInputMessage="1" showErrorMessage="1">
          <x14:formula1>
            <xm:f>Feuil1!$A$5:$A$6</xm:f>
          </x14:formula1>
          <xm:sqref>F15</xm:sqref>
        </x14:dataValidation>
        <x14:dataValidation type="list" allowBlank="1" showInputMessage="1" showErrorMessage="1">
          <x14:formula1>
            <xm:f>Feuil1!$A$7:$A$8</xm:f>
          </x14:formula1>
          <xm:sqref>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A35" sqref="A35"/>
    </sheetView>
  </sheetViews>
  <sheetFormatPr baseColWidth="10" defaultRowHeight="15" x14ac:dyDescent="0.25"/>
  <cols>
    <col min="1" max="1" width="53" bestFit="1" customWidth="1"/>
  </cols>
  <sheetData>
    <row r="1" spans="1:3" x14ac:dyDescent="0.25">
      <c r="A1" s="19" t="str">
        <f>IF(OR('CDG27. Calculatrice cotisations'!F14="Oui",'CDG27. Calculatrice cotisations'!F15="Oui",'CDG27. Calculatrice cotisations'!F16="Oui"),"","Oui")</f>
        <v>Oui</v>
      </c>
      <c r="B1" t="s">
        <v>22</v>
      </c>
    </row>
    <row r="2" spans="1:3" x14ac:dyDescent="0.25">
      <c r="A2" s="19" t="s">
        <v>26</v>
      </c>
    </row>
    <row r="3" spans="1:3" x14ac:dyDescent="0.25">
      <c r="A3" t="str">
        <f>IF(OR('CDG27. Calculatrice cotisations'!F13="Oui",'CDG27. Calculatrice cotisations'!F15="Oui",'CDG27. Calculatrice cotisations'!F16="Oui"),"","Oui")</f>
        <v>Oui</v>
      </c>
      <c r="B3" t="s">
        <v>23</v>
      </c>
    </row>
    <row r="4" spans="1:3" x14ac:dyDescent="0.25">
      <c r="A4" t="s">
        <v>26</v>
      </c>
    </row>
    <row r="5" spans="1:3" x14ac:dyDescent="0.25">
      <c r="A5" t="str">
        <f>IF(OR('CDG27. Calculatrice cotisations'!F14="Oui",'CDG27. Calculatrice cotisations'!F13="Oui",'CDG27. Calculatrice cotisations'!F16="Oui"),"","Oui")</f>
        <v>Oui</v>
      </c>
      <c r="B5" t="s">
        <v>24</v>
      </c>
    </row>
    <row r="6" spans="1:3" x14ac:dyDescent="0.25">
      <c r="A6" t="s">
        <v>26</v>
      </c>
    </row>
    <row r="7" spans="1:3" x14ac:dyDescent="0.25">
      <c r="A7" t="str">
        <f>IF(OR('CDG27. Calculatrice cotisations'!F14="Oui",'CDG27. Calculatrice cotisations'!F15="Oui",'CDG27. Calculatrice cotisations'!F13="Oui"),"","Oui")</f>
        <v>Oui</v>
      </c>
      <c r="B7" t="s">
        <v>25</v>
      </c>
    </row>
    <row r="8" spans="1:3" x14ac:dyDescent="0.25">
      <c r="A8" t="s">
        <v>26</v>
      </c>
    </row>
    <row r="12" spans="1:3" ht="15.75" thickBot="1" x14ac:dyDescent="0.3"/>
    <row r="13" spans="1:3" x14ac:dyDescent="0.25">
      <c r="A13" s="1" t="s">
        <v>5</v>
      </c>
      <c r="B13" s="2">
        <v>9.4000000000000004E-3</v>
      </c>
      <c r="C13" s="3">
        <f>IF('CDG27. Calculatrice cotisations'!F13="Oui",'CDG27. Calculatrice cotisations'!E13,0)</f>
        <v>0</v>
      </c>
    </row>
    <row r="14" spans="1:3" x14ac:dyDescent="0.25">
      <c r="A14" s="4" t="s">
        <v>6</v>
      </c>
      <c r="B14" s="5">
        <v>1.38E-2</v>
      </c>
      <c r="C14" s="6">
        <f>IF('CDG27. Calculatrice cotisations'!F14="Oui",'CDG27. Calculatrice cotisations'!E14,0)</f>
        <v>0</v>
      </c>
    </row>
    <row r="15" spans="1:3" x14ac:dyDescent="0.25">
      <c r="A15" s="4" t="s">
        <v>7</v>
      </c>
      <c r="B15" s="5">
        <v>1.01E-2</v>
      </c>
      <c r="C15" s="6">
        <f>IF('CDG27. Calculatrice cotisations'!F15="Oui",'CDG27. Calculatrice cotisations'!E15,0)</f>
        <v>0</v>
      </c>
    </row>
    <row r="16" spans="1:3" ht="15.75" thickBot="1" x14ac:dyDescent="0.3">
      <c r="A16" s="7" t="s">
        <v>8</v>
      </c>
      <c r="B16" s="8">
        <v>1.4800000000000001E-2</v>
      </c>
      <c r="C16" s="9">
        <f>IF('CDG27. Calculatrice cotisations'!F16="Oui",'CDG27. Calculatrice cotisations'!E16,0)</f>
        <v>0</v>
      </c>
    </row>
    <row r="17" spans="1:3" x14ac:dyDescent="0.25">
      <c r="A17" s="10" t="s">
        <v>10</v>
      </c>
      <c r="B17" s="11">
        <v>9.7999999999999997E-3</v>
      </c>
      <c r="C17" s="12">
        <f>IF('CDG27. Calculatrice cotisations'!F17="Oui",'CDG27. Calculatrice cotisations'!E17,0)</f>
        <v>0</v>
      </c>
    </row>
    <row r="18" spans="1:3" x14ac:dyDescent="0.25">
      <c r="A18" s="13" t="s">
        <v>1</v>
      </c>
      <c r="B18" s="14">
        <v>1.6299999999999999E-2</v>
      </c>
      <c r="C18" s="15">
        <f>IF('CDG27. Calculatrice cotisations'!F18="Oui",'CDG27. Calculatrice cotisations'!E18,0)</f>
        <v>0</v>
      </c>
    </row>
    <row r="19" spans="1:3" ht="15.75" thickBot="1" x14ac:dyDescent="0.3">
      <c r="A19" s="16" t="s">
        <v>3</v>
      </c>
      <c r="B19" s="17">
        <v>2.3999999999999998E-3</v>
      </c>
      <c r="C19" s="18">
        <f>IF('CDG27. Calculatrice cotisations'!F19="Oui",'CDG27. Calculatrice cotisations'!E19,0)</f>
        <v>0</v>
      </c>
    </row>
    <row r="20" spans="1:3" x14ac:dyDescent="0.25">
      <c r="C20" s="20">
        <f>SUM(C13:C19)</f>
        <v>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CDG27. Calculatrice cotisations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SAUVAGE Laurent</dc:creator>
  <cp:lastModifiedBy>Cécile Iasci</cp:lastModifiedBy>
  <dcterms:created xsi:type="dcterms:W3CDTF">2022-10-25T08:42:26Z</dcterms:created>
  <dcterms:modified xsi:type="dcterms:W3CDTF">2024-03-06T15:39:56Z</dcterms:modified>
</cp:coreProperties>
</file>